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51" sheetId="1" r:id="rId1"/>
    <sheet name="สรุปงบประมาณ" sheetId="2" r:id="rId2"/>
  </sheets>
  <definedNames/>
  <calcPr fullCalcOnLoad="1"/>
</workbook>
</file>

<file path=xl/sharedStrings.xml><?xml version="1.0" encoding="utf-8"?>
<sst xmlns="http://schemas.openxmlformats.org/spreadsheetml/2006/main" count="206" uniqueCount="191">
  <si>
    <t>แผนการใช้จ่ายงบประมาณ</t>
  </si>
  <si>
    <t>งบหน้ารายจ่ายตามแผนงาน/งาน/ผลผลิต/โครงการ</t>
  </si>
  <si>
    <t>วิทยาลัยเทคนิคยะลา</t>
  </si>
  <si>
    <r>
      <t>แผนงาน</t>
    </r>
    <r>
      <rPr>
        <sz val="16"/>
        <rFont val="AngsanaUPC"/>
        <family val="1"/>
      </rPr>
      <t xml:space="preserve"> : จัดการศึกษาอาชีวศึกษา</t>
    </r>
  </si>
  <si>
    <r>
      <t>งาน</t>
    </r>
    <r>
      <rPr>
        <sz val="16"/>
        <rFont val="AngsanaUPC"/>
        <family val="1"/>
      </rPr>
      <t xml:space="preserve"> : งานจัดการอาชีวศึกษา</t>
    </r>
  </si>
  <si>
    <t>หน่วย : บาท</t>
  </si>
  <si>
    <t>รายการ</t>
  </si>
  <si>
    <t>แหล่งค่าใช้จ่าย</t>
  </si>
  <si>
    <t>งบประมาณ</t>
  </si>
  <si>
    <t>เงินรายได้(บกศ.เดิม)</t>
  </si>
  <si>
    <t>อุดหนุนขั้นพื้นฐาน</t>
  </si>
  <si>
    <t>สอศ./จังหวัด/องค์กรอื่น</t>
  </si>
  <si>
    <t>รวม</t>
  </si>
  <si>
    <t>1.  งบบุคลากร</t>
  </si>
  <si>
    <t>เงินเดือน</t>
  </si>
  <si>
    <t>เงินประจำตำแหน่ง</t>
  </si>
  <si>
    <t>ค่าจ้างประจำ</t>
  </si>
  <si>
    <t>ค่าจ้างชั่วคราว</t>
  </si>
  <si>
    <t xml:space="preserve"> - ครูพิเศษ             .......... คน</t>
  </si>
  <si>
    <t xml:space="preserve"> - ปฏิบัติงานทั่วไป  .......... คน</t>
  </si>
  <si>
    <t>2.  งบดำเนินงาน</t>
  </si>
  <si>
    <t>ค่าตอบแทน</t>
  </si>
  <si>
    <t xml:space="preserve">2.1.1 </t>
  </si>
  <si>
    <t>ค่าตอบแทนผู้ปฏิบัติงานให้ราชการ</t>
  </si>
  <si>
    <t xml:space="preserve">2.1.2 </t>
  </si>
  <si>
    <t>ค่าธุรการนอกเวลา</t>
  </si>
  <si>
    <t xml:space="preserve">2.1.3 </t>
  </si>
  <si>
    <t>ค่าเช่าบ้าน</t>
  </si>
  <si>
    <t>ค่าใช้สอย</t>
  </si>
  <si>
    <t xml:space="preserve">2.2.1 </t>
  </si>
  <si>
    <t>ค่าเบี้ยเลี้ยง ที่พัก พาหนะ</t>
  </si>
  <si>
    <t xml:space="preserve">2.2.2  </t>
  </si>
  <si>
    <t>ค่าซ่อมแซมยานพาหนะ</t>
  </si>
  <si>
    <t>2.2.43</t>
  </si>
  <si>
    <t>ค่าซ่อมแซมครุภัณฑ์</t>
  </si>
  <si>
    <t>2.2.5</t>
  </si>
  <si>
    <t>ค่าซ่อมแซมสิ่งก่อสร้าง</t>
  </si>
  <si>
    <t>ค่าวัสดุ</t>
  </si>
  <si>
    <t xml:space="preserve">2.3.1 </t>
  </si>
  <si>
    <t>วัสดุการศึกษา(วัสดุฝึกแผนก)</t>
  </si>
  <si>
    <t xml:space="preserve">2.3.2 </t>
  </si>
  <si>
    <t>วัสดุสำนักงาน</t>
  </si>
  <si>
    <t xml:space="preserve"> 2.3.2.1</t>
  </si>
  <si>
    <t>งานบริหารทั่วไป</t>
  </si>
  <si>
    <t>2.3.2.2</t>
  </si>
  <si>
    <t>งานบุคลากร</t>
  </si>
  <si>
    <t>2.3.2.3</t>
  </si>
  <si>
    <t>งานการเงิน/บัญชี</t>
  </si>
  <si>
    <t>2.3.2.4</t>
  </si>
  <si>
    <t>งานพัสดุและอาคารสถานที่</t>
  </si>
  <si>
    <t>2.3.2.5</t>
  </si>
  <si>
    <t>งานวิทยบริการและห้องสมุด</t>
  </si>
  <si>
    <t>2.3.2.6</t>
  </si>
  <si>
    <t>งานปกครอง</t>
  </si>
  <si>
    <t xml:space="preserve"> 2.3.2.7</t>
  </si>
  <si>
    <t>งานกิจกรรมนักเรียน-นักศึกษา</t>
  </si>
  <si>
    <t>2.3.2.8</t>
  </si>
  <si>
    <t>งานแนะแนวและสวัสดิการการศึกษา</t>
  </si>
  <si>
    <t>2.3.2.9</t>
  </si>
  <si>
    <t>งานความร่วมมือและบริการชุมชน</t>
  </si>
  <si>
    <t>2.3.2.10</t>
  </si>
  <si>
    <t>งานพัฒนาการเรียนการสอน</t>
  </si>
  <si>
    <t>2.3.2.11</t>
  </si>
  <si>
    <t>งานทะเบียน</t>
  </si>
  <si>
    <t>2.3.2.12</t>
  </si>
  <si>
    <t>งานแผนงบประมาณและข้อมูลสารสนเทศ</t>
  </si>
  <si>
    <t>2.3.2.13</t>
  </si>
  <si>
    <t>งานวิจัยพัฒนาและมาตรฐานการศึกษา</t>
  </si>
  <si>
    <t>2.3.2.14</t>
  </si>
  <si>
    <t>งานการตลาด การค้า และประกอบธุรกิจ</t>
  </si>
  <si>
    <t xml:space="preserve">2.3.3 </t>
  </si>
  <si>
    <t>วัสดุหนังสือ ตำรา วารสาร</t>
  </si>
  <si>
    <t xml:space="preserve">2.3.4 </t>
  </si>
  <si>
    <t>วัสดุเชื้อเพลิงและหล่อลื่น</t>
  </si>
  <si>
    <t>2.3.5</t>
  </si>
  <si>
    <t xml:space="preserve"> วัสดุยานพาหนะและขนส่ง</t>
  </si>
  <si>
    <t>2.3.6  วัสดุโครงการ</t>
  </si>
  <si>
    <t>2.3.6.1</t>
  </si>
  <si>
    <t xml:space="preserve">โครงการวันสำคัญของชาติ ศาสนา </t>
  </si>
  <si>
    <t>พระมหากษัตริย์ และการพัฒนาสุนทรียภาพ</t>
  </si>
  <si>
    <t>ปีการศึกษา 2551</t>
  </si>
  <si>
    <t>2.3.6.2</t>
  </si>
  <si>
    <t>โครงการส่งเสริมองค์การวิชาชีพนักศึกษา</t>
  </si>
  <si>
    <t>2.3.6.3</t>
  </si>
  <si>
    <t xml:space="preserve">โครงการกีฬาสีภายในต้านภัยยาเสพติด </t>
  </si>
  <si>
    <t>ประจำปี  2551</t>
  </si>
  <si>
    <t>2.3.6.4</t>
  </si>
  <si>
    <t>โครงการตรวจสุขภาพและตรวจสารเสพติด</t>
  </si>
  <si>
    <t>2.3.6.5</t>
  </si>
  <si>
    <t>โครงการอบรมนายหมู่</t>
  </si>
  <si>
    <t>2.3.6.6</t>
  </si>
  <si>
    <t>โครงการเดินทางไกลและอยู่ค่ายพักแรมชมรม</t>
  </si>
  <si>
    <t>2.3.6.7</t>
  </si>
  <si>
    <t>โครงการทัศนศึกษาลูกเสือไทยต้านภัยยาเสพติด</t>
  </si>
  <si>
    <t>2.3.6.8</t>
  </si>
  <si>
    <t>โครงการสัปดาห์ห้องสมุด</t>
  </si>
  <si>
    <t>2.3.6.10</t>
  </si>
  <si>
    <t>โครงการส่งเสริมการรักการอ่าน</t>
  </si>
  <si>
    <t>2.3.6.11</t>
  </si>
  <si>
    <t>โครงการอบรมเพื่อพัฒนาการเรียนการสอน</t>
  </si>
  <si>
    <t>2.3.6.12</t>
  </si>
  <si>
    <t>โครงการเทียบโอนประสบการณ์วิชาชีพ</t>
  </si>
  <si>
    <t>2.3.6.13</t>
  </si>
  <si>
    <t>โครงการ Voice Over IP</t>
  </si>
  <si>
    <t>2.3.6.14</t>
  </si>
  <si>
    <t>โครงการปรับปรุงห้องส่งวิทยุสื่อสาร</t>
  </si>
  <si>
    <t>2.3.6.15</t>
  </si>
  <si>
    <t xml:space="preserve">โครงการทดสอบมาตรฐานวิชาชีพทุกสาขา </t>
  </si>
  <si>
    <t>ระดับ ปวช.3 และ ปวส.2</t>
  </si>
  <si>
    <t>2.3.6.16</t>
  </si>
  <si>
    <t>โครงการเตรียมการรับการประเมินจากภายนอก</t>
  </si>
  <si>
    <t>2.3.6.17</t>
  </si>
  <si>
    <t>โครงการจัดทำระบบคุณภาพการศึกษา</t>
  </si>
  <si>
    <t>2.3.6.18</t>
  </si>
  <si>
    <t>โครงการการเตรียมประเมินคุณภาพภายใน</t>
  </si>
  <si>
    <t>สถานศึกษา โดยต้นสังกัด</t>
  </si>
  <si>
    <t>2.3.6.19</t>
  </si>
  <si>
    <t xml:space="preserve">โครงการปฐมนิเทศนักเรียน นักศึกษาใหม่ </t>
  </si>
  <si>
    <t>2.3.6.20</t>
  </si>
  <si>
    <t>โครงการปัจฉิมนิเทศ ประจำปีการศึกษา 2550</t>
  </si>
  <si>
    <t>2.3.6.21</t>
  </si>
  <si>
    <t>โครงการติดตามนักเรียน นักศึกษา ที่จบการศึกษา</t>
  </si>
  <si>
    <t>ปีการศึกษา 2550</t>
  </si>
  <si>
    <t>2.3.6.22</t>
  </si>
  <si>
    <t>โครงการทำแผ่นพับแนะแนวการศึกษาต่อ 51</t>
  </si>
  <si>
    <t>2.3.6.23</t>
  </si>
  <si>
    <t xml:space="preserve">โครงการจัดทำป้ายไวนิลรับสมัครนักศึกษาใหม่ </t>
  </si>
  <si>
    <t>2.3.6.24</t>
  </si>
  <si>
    <t>โครงการแข่งขันตอบปัญหาทางคณิตศาสตร์</t>
  </si>
  <si>
    <t>2.3.6.25</t>
  </si>
  <si>
    <t>โครงการติดตั้งเครื่องจักรกล</t>
  </si>
  <si>
    <t>2.3.6.26</t>
  </si>
  <si>
    <t>โครงการปรับปรุงห้องปฏิบัติการทดสอบยาง</t>
  </si>
  <si>
    <t>และพอลิเมอร์</t>
  </si>
  <si>
    <t>2.3.6.27</t>
  </si>
  <si>
    <t>โครงการติดตั้งอุปกรณ์ Firewall ให้ระบบ</t>
  </si>
  <si>
    <t>เน็ตเวิร์ควิทยาลัย</t>
  </si>
  <si>
    <t>2.3.6.28</t>
  </si>
  <si>
    <t>โครงการการพัฒนาระบบเครือข่ายไร้สาย</t>
  </si>
  <si>
    <t>2.3.6.29</t>
  </si>
  <si>
    <t>โครงการติดตั้งอินเตอร์เน็ตสาธารณะประจำ</t>
  </si>
  <si>
    <t>สาขาวิชา</t>
  </si>
  <si>
    <t>2.3.6.30</t>
  </si>
  <si>
    <t xml:space="preserve">โครงการวิจัยและประเมินผลโครงการต่าง ๆ </t>
  </si>
  <si>
    <t>2.3.6.31</t>
  </si>
  <si>
    <t>โครงการส่งเสริมการวิจัย</t>
  </si>
  <si>
    <t>2.3.6.32</t>
  </si>
  <si>
    <t>โครงการจัดทำแผนปฏิบัติการ ประจำปี</t>
  </si>
  <si>
    <t>งบประมาณ 2552</t>
  </si>
  <si>
    <t>2.3.6.33</t>
  </si>
  <si>
    <t>โครงการประกวด/มอบเกียรติบัตร นักศึกษามี</t>
  </si>
  <si>
    <t>คุณธรรมพื้นฐานดีเด่นของกระทรวงศึกษาธิการ</t>
  </si>
  <si>
    <t>2.3.6.34</t>
  </si>
  <si>
    <t>โครงการประชุมผู้ปกครองนักศึกษาใหม่ ปี 2551</t>
  </si>
  <si>
    <t>2.3.6.35</t>
  </si>
  <si>
    <t>โครงการเชิญวิทยากรบรรยายความรู้หน้าเสาธง</t>
  </si>
  <si>
    <t>2.3.6.36</t>
  </si>
  <si>
    <t>โครงการจัดทำโครงงานวิทยาศาสตร์</t>
  </si>
  <si>
    <t>2.3.6.37</t>
  </si>
  <si>
    <t>โครงการทัศนศึกษาดูงานนวัตกรรมสิ่งประดิษฐ์,</t>
  </si>
  <si>
    <t>คนพันธุ์อาร์</t>
  </si>
  <si>
    <t>2.3.6.38</t>
  </si>
  <si>
    <t>โครงการพัฒนาพื้นที่สำหรับวางอุปกรณ์</t>
  </si>
  <si>
    <t>เครือข่ายอินเตอร์เน็ตของสารสนเทศ/บอร์ด</t>
  </si>
  <si>
    <t>วิชาการแผนกวิชาเทคโนโลยีสารสนเทศ</t>
  </si>
  <si>
    <t>2.3.6.39</t>
  </si>
  <si>
    <t>โครงการอบรมการใช้โปรแกรมวิเคราะห์ข้อสอบ</t>
  </si>
  <si>
    <t>2.3.6.40</t>
  </si>
  <si>
    <t>โครงการฝึกอบรมพนักงานราชการใช้</t>
  </si>
  <si>
    <t>คอมพิวเตอร์ระบบสำนักงาน</t>
  </si>
  <si>
    <t>2.3.6.41</t>
  </si>
  <si>
    <t>โครงการปรับปรุงเครื่องคอมพิวเตอร์แผนกวิชา</t>
  </si>
  <si>
    <t>เทคโนโลยีคอมพิวเตอร์</t>
  </si>
  <si>
    <t>2.3.6.42</t>
  </si>
  <si>
    <t>คอมพิวเตอร์ธุรกิจ</t>
  </si>
  <si>
    <t>2.3.6.43</t>
  </si>
  <si>
    <t>โครงการปรับปรุงห้องรับลูกค้าและนศ.แผนก</t>
  </si>
  <si>
    <t>วิชาคอมธุรกิจรับพิมพ์งาน</t>
  </si>
  <si>
    <t>2.3.6.44</t>
  </si>
  <si>
    <t>โครงการปรับปรุงคอมพิวเตอร์ในห้องอินเตอร์เน็ต</t>
  </si>
  <si>
    <t>2.3.6.45</t>
  </si>
  <si>
    <t>โครงการทัศนศึกษาดูงาน บุคลากรวท.ยะลา</t>
  </si>
  <si>
    <t>2.4 ค่าสาธารณูปโภค</t>
  </si>
  <si>
    <t>2.5 สำรองฉุกเฉิน/งานเร่งด่วน</t>
  </si>
  <si>
    <t>3.  งบลงทุน</t>
  </si>
  <si>
    <t>3.1 ค่าครุภัณฑ์</t>
  </si>
  <si>
    <t>4.  งบอุดหนุน</t>
  </si>
  <si>
    <t>4.1 ส่งเสริมนักประดิษฐ์คนรุ่นใหม่</t>
  </si>
  <si>
    <t>รวมทั้งสิ้น</t>
  </si>
  <si>
    <t>ปีงบประมาณ 2551</t>
  </si>
  <si>
    <t>บกศ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</si>
</sst>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6">
    <font>
      <sz val="10"/>
      <name val="Arial"/>
      <family val="0"/>
    </font>
    <font>
      <b/>
      <sz val="20"/>
      <color indexed="14"/>
      <name val="AngsanaUPC"/>
      <family val="1"/>
    </font>
    <font>
      <sz val="16"/>
      <name val="AngsanaUPC"/>
      <family val="0"/>
    </font>
    <font>
      <b/>
      <sz val="18"/>
      <color indexed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b/>
      <sz val="20"/>
      <color indexed="14"/>
      <name val="TH SarabunPSK"/>
      <family val="2"/>
    </font>
    <font>
      <b/>
      <sz val="18"/>
      <color indexed="14"/>
      <name val="TH SarabunPSK"/>
      <family val="2"/>
    </font>
    <font>
      <sz val="10"/>
      <color indexed="14"/>
      <name val="TH SarabunPSK"/>
      <family val="2"/>
    </font>
    <font>
      <sz val="16"/>
      <color indexed="14"/>
      <name val="TH SarabunPSK"/>
      <family val="2"/>
    </font>
    <font>
      <b/>
      <sz val="16"/>
      <color indexed="14"/>
      <name val="TH SarabunPSK"/>
      <family val="2"/>
    </font>
    <font>
      <sz val="14"/>
      <name val="AngsanaUPC"/>
      <family val="1"/>
    </font>
    <font>
      <sz val="11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Border="1">
      <alignment/>
      <protection/>
    </xf>
    <xf numFmtId="0" fontId="0" fillId="0" borderId="0" xfId="0" applyBorder="1" applyAlignment="1">
      <alignment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5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2" borderId="6" xfId="19" applyFont="1" applyFill="1" applyBorder="1" applyAlignment="1">
      <alignment horizontal="center" vertical="center" wrapText="1"/>
      <protection/>
    </xf>
    <xf numFmtId="0" fontId="4" fillId="3" borderId="7" xfId="19" applyFont="1" applyFill="1" applyBorder="1">
      <alignment/>
      <protection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3" fontId="4" fillId="3" borderId="9" xfId="19" applyNumberFormat="1" applyFont="1" applyFill="1" applyBorder="1">
      <alignment/>
      <protection/>
    </xf>
    <xf numFmtId="3" fontId="4" fillId="3" borderId="3" xfId="19" applyNumberFormat="1" applyFont="1" applyFill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3" fontId="2" fillId="0" borderId="10" xfId="19" applyNumberFormat="1" applyFont="1" applyBorder="1">
      <alignment/>
      <protection/>
    </xf>
    <xf numFmtId="3" fontId="2" fillId="0" borderId="11" xfId="19" applyNumberFormat="1" applyFont="1" applyBorder="1">
      <alignment/>
      <protection/>
    </xf>
    <xf numFmtId="3" fontId="4" fillId="0" borderId="11" xfId="19" applyNumberFormat="1" applyFont="1" applyBorder="1">
      <alignment/>
      <protection/>
    </xf>
    <xf numFmtId="0" fontId="2" fillId="0" borderId="12" xfId="19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" fillId="0" borderId="13" xfId="19" applyNumberFormat="1" applyFont="1" applyBorder="1">
      <alignment/>
      <protection/>
    </xf>
    <xf numFmtId="3" fontId="2" fillId="0" borderId="14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2" fillId="0" borderId="5" xfId="19" applyFont="1" applyBorder="1">
      <alignment/>
      <protection/>
    </xf>
    <xf numFmtId="0" fontId="0" fillId="0" borderId="15" xfId="0" applyBorder="1" applyAlignment="1">
      <alignment/>
    </xf>
    <xf numFmtId="3" fontId="2" fillId="0" borderId="15" xfId="19" applyNumberFormat="1" applyFont="1" applyBorder="1">
      <alignment/>
      <protection/>
    </xf>
    <xf numFmtId="3" fontId="2" fillId="0" borderId="6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0" fontId="4" fillId="0" borderId="16" xfId="19" applyFont="1" applyFill="1" applyBorder="1" applyAlignment="1">
      <alignment horizontal="center"/>
      <protection/>
    </xf>
    <xf numFmtId="0" fontId="4" fillId="0" borderId="17" xfId="19" applyFont="1" applyFill="1" applyBorder="1">
      <alignment/>
      <protection/>
    </xf>
    <xf numFmtId="0" fontId="4" fillId="0" borderId="18" xfId="0" applyFont="1" applyFill="1" applyBorder="1" applyAlignment="1">
      <alignment/>
    </xf>
    <xf numFmtId="3" fontId="4" fillId="0" borderId="18" xfId="19" applyNumberFormat="1" applyFont="1" applyFill="1" applyBorder="1">
      <alignment/>
      <protection/>
    </xf>
    <xf numFmtId="3" fontId="4" fillId="0" borderId="19" xfId="19" applyNumberFormat="1" applyFont="1" applyFill="1" applyBorder="1">
      <alignment/>
      <protection/>
    </xf>
    <xf numFmtId="0" fontId="0" fillId="0" borderId="20" xfId="0" applyBorder="1" applyAlignment="1">
      <alignment/>
    </xf>
    <xf numFmtId="0" fontId="2" fillId="0" borderId="21" xfId="19" applyFont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2" fillId="0" borderId="22" xfId="19" applyNumberFormat="1" applyFont="1" applyBorder="1">
      <alignment/>
      <protection/>
    </xf>
    <xf numFmtId="3" fontId="2" fillId="0" borderId="23" xfId="19" applyNumberFormat="1" applyFont="1" applyBorder="1">
      <alignment/>
      <protection/>
    </xf>
    <xf numFmtId="3" fontId="4" fillId="0" borderId="23" xfId="19" applyNumberFormat="1" applyFont="1" applyBorder="1">
      <alignment/>
      <protection/>
    </xf>
    <xf numFmtId="0" fontId="0" fillId="0" borderId="16" xfId="0" applyBorder="1" applyAlignment="1">
      <alignment/>
    </xf>
    <xf numFmtId="0" fontId="2" fillId="0" borderId="17" xfId="19" applyFont="1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8" xfId="19" applyNumberFormat="1" applyFont="1" applyBorder="1">
      <alignment/>
      <protection/>
    </xf>
    <xf numFmtId="3" fontId="2" fillId="0" borderId="19" xfId="19" applyNumberFormat="1" applyFont="1" applyBorder="1">
      <alignment/>
      <protection/>
    </xf>
    <xf numFmtId="3" fontId="4" fillId="0" borderId="19" xfId="19" applyNumberFormat="1" applyFont="1" applyBorder="1">
      <alignment/>
      <protection/>
    </xf>
    <xf numFmtId="0" fontId="4" fillId="0" borderId="24" xfId="19" applyFont="1" applyFill="1" applyBorder="1" applyAlignment="1">
      <alignment horizontal="center"/>
      <protection/>
    </xf>
    <xf numFmtId="0" fontId="4" fillId="0" borderId="25" xfId="19" applyFont="1" applyFill="1" applyBorder="1">
      <alignment/>
      <protection/>
    </xf>
    <xf numFmtId="0" fontId="4" fillId="0" borderId="26" xfId="0" applyFont="1" applyBorder="1" applyAlignment="1">
      <alignment/>
    </xf>
    <xf numFmtId="3" fontId="4" fillId="0" borderId="26" xfId="19" applyNumberFormat="1" applyFont="1" applyBorder="1">
      <alignment/>
      <protection/>
    </xf>
    <xf numFmtId="3" fontId="4" fillId="0" borderId="27" xfId="19" applyNumberFormat="1" applyFont="1" applyBorder="1">
      <alignment/>
      <protection/>
    </xf>
    <xf numFmtId="0" fontId="4" fillId="0" borderId="18" xfId="0" applyFont="1" applyBorder="1" applyAlignment="1">
      <alignment/>
    </xf>
    <xf numFmtId="3" fontId="4" fillId="0" borderId="18" xfId="19" applyNumberFormat="1" applyFont="1" applyBorder="1">
      <alignment/>
      <protection/>
    </xf>
    <xf numFmtId="0" fontId="2" fillId="0" borderId="13" xfId="19" applyFont="1" applyBorder="1">
      <alignment/>
      <protection/>
    </xf>
    <xf numFmtId="0" fontId="0" fillId="0" borderId="5" xfId="0" applyBorder="1" applyAlignment="1">
      <alignment/>
    </xf>
    <xf numFmtId="0" fontId="2" fillId="0" borderId="15" xfId="19" applyFont="1" applyBorder="1">
      <alignment/>
      <protection/>
    </xf>
    <xf numFmtId="3" fontId="5" fillId="0" borderId="13" xfId="19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19" applyFont="1" applyBorder="1">
      <alignment/>
      <protection/>
    </xf>
    <xf numFmtId="0" fontId="6" fillId="0" borderId="30" xfId="0" applyFont="1" applyBorder="1" applyAlignment="1">
      <alignment/>
    </xf>
    <xf numFmtId="0" fontId="4" fillId="0" borderId="31" xfId="19" applyFont="1" applyBorder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3" xfId="19" applyNumberFormat="1" applyFont="1" applyBorder="1">
      <alignment/>
      <protection/>
    </xf>
    <xf numFmtId="3" fontId="4" fillId="0" borderId="34" xfId="19" applyNumberFormat="1" applyFont="1" applyBorder="1">
      <alignment/>
      <protection/>
    </xf>
    <xf numFmtId="0" fontId="4" fillId="0" borderId="20" xfId="19" applyFont="1" applyBorder="1">
      <alignment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22" xfId="19" applyNumberFormat="1" applyFont="1" applyBorder="1">
      <alignment/>
      <protection/>
    </xf>
    <xf numFmtId="0" fontId="2" fillId="0" borderId="12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4" xfId="19" applyFont="1" applyBorder="1">
      <alignment/>
      <protection/>
    </xf>
    <xf numFmtId="0" fontId="4" fillId="2" borderId="7" xfId="19" applyFont="1" applyFill="1" applyBorder="1" applyAlignment="1">
      <alignment horizontal="center" vertical="center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" fontId="4" fillId="2" borderId="9" xfId="19" applyNumberFormat="1" applyFont="1" applyFill="1" applyBorder="1" applyAlignment="1">
      <alignment vertical="center"/>
      <protection/>
    </xf>
    <xf numFmtId="3" fontId="4" fillId="2" borderId="3" xfId="19" applyNumberFormat="1" applyFont="1" applyFill="1" applyBorder="1" applyAlignment="1">
      <alignment vertical="center"/>
      <protection/>
    </xf>
    <xf numFmtId="0" fontId="9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19" applyFont="1" applyBorder="1">
      <alignment/>
      <protection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11" fillId="0" borderId="0" xfId="0" applyFont="1" applyAlignment="1">
      <alignment/>
    </xf>
    <xf numFmtId="0" fontId="4" fillId="2" borderId="1" xfId="19" applyFont="1" applyFill="1" applyBorder="1" applyAlignment="1">
      <alignment vertical="center"/>
      <protection/>
    </xf>
    <xf numFmtId="0" fontId="4" fillId="2" borderId="10" xfId="19" applyFont="1" applyFill="1" applyBorder="1" applyAlignment="1">
      <alignment vertical="center"/>
      <protection/>
    </xf>
    <xf numFmtId="0" fontId="4" fillId="2" borderId="4" xfId="19" applyFont="1" applyFill="1" applyBorder="1" applyAlignment="1">
      <alignment vertical="center"/>
      <protection/>
    </xf>
    <xf numFmtId="0" fontId="4" fillId="2" borderId="15" xfId="19" applyFont="1" applyFill="1" applyBorder="1" applyAlignment="1">
      <alignment vertical="center"/>
      <protection/>
    </xf>
    <xf numFmtId="0" fontId="4" fillId="3" borderId="3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แผนปฎิบัติการประจำปีงบประมาณ พ.ศ.  2551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65"/>
          <c:w val="0.774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สรุปงบประมาณ!$B$7:$B$10</c:f>
            </c:numRef>
          </c:val>
        </c:ser>
        <c:ser>
          <c:idx val="1"/>
          <c:order val="1"/>
          <c:tx>
            <c:v>เงินงบประมาณ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สรุปงบประมาณ!$C$7:$C$10</c:f>
              <c:numCache/>
            </c:numRef>
          </c:val>
        </c:ser>
        <c:ser>
          <c:idx val="2"/>
          <c:order val="2"/>
          <c:tx>
            <c:v>เงินบำรุงการศึกษา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สรุปงบประมาณ!$D$7:$D$10</c:f>
              <c:numCache/>
            </c:numRef>
          </c:val>
        </c:ser>
        <c:ser>
          <c:idx val="3"/>
          <c:order val="3"/>
          <c:tx>
            <c:v>เงินอุดหนุนขั้นพื้นฐาน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สรุปงบประมาณ!$A$7:$A$10</c:f>
              <c:strCache/>
            </c:strRef>
          </c:cat>
          <c:val>
            <c:numRef>
              <c:f>สรุปงบประมาณ!$E$7:$E$10</c:f>
              <c:numCache/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รายการ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จำนวนเงิน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1545"/>
          <c:w val="0.1205"/>
          <c:h val="0.612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2700000" scaled="1"/>
    </a:gra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123825</xdr:rowOff>
    </xdr:from>
    <xdr:to>
      <xdr:col>6</xdr:col>
      <xdr:colOff>647700</xdr:colOff>
      <xdr:row>40</xdr:row>
      <xdr:rowOff>85725</xdr:rowOff>
    </xdr:to>
    <xdr:graphicFrame>
      <xdr:nvGraphicFramePr>
        <xdr:cNvPr id="1" name="Chart 5"/>
        <xdr:cNvGraphicFramePr/>
      </xdr:nvGraphicFramePr>
      <xdr:xfrm>
        <a:off x="47625" y="4048125"/>
        <a:ext cx="54578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03">
      <selection activeCell="A115" activeCellId="2" sqref="A16:I16 A113:I113 A115:I115"/>
    </sheetView>
  </sheetViews>
  <sheetFormatPr defaultColWidth="9.140625" defaultRowHeight="12.75"/>
  <cols>
    <col min="4" max="4" width="39.28125" style="0" customWidth="1"/>
    <col min="5" max="5" width="11.8515625" style="0" customWidth="1"/>
    <col min="6" max="6" width="10.28125" style="0" customWidth="1"/>
    <col min="7" max="7" width="10.00390625" style="0" customWidth="1"/>
    <col min="9" max="9" width="12.57421875" style="0" customWidth="1"/>
  </cols>
  <sheetData>
    <row r="1" spans="1:9" ht="29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6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3.25">
      <c r="A4" s="3" t="s">
        <v>3</v>
      </c>
      <c r="B4" s="4"/>
      <c r="C4" s="4"/>
      <c r="D4" s="4"/>
      <c r="E4" s="5"/>
      <c r="F4" s="5"/>
      <c r="G4" s="5"/>
      <c r="H4" s="5"/>
      <c r="I4" s="5"/>
    </row>
    <row r="5" spans="1:9" ht="23.25">
      <c r="A5" s="3" t="s">
        <v>4</v>
      </c>
      <c r="B5" s="4"/>
      <c r="C5" s="4"/>
      <c r="D5" s="4"/>
      <c r="E5" s="5"/>
      <c r="F5" s="5"/>
      <c r="G5" s="5"/>
      <c r="H5" s="5"/>
      <c r="I5" s="5" t="s">
        <v>5</v>
      </c>
    </row>
    <row r="6" spans="1:8" ht="24" thickBot="1">
      <c r="A6" s="4"/>
      <c r="B6" s="4"/>
      <c r="C6" s="4"/>
      <c r="D6" s="6"/>
      <c r="E6" s="5"/>
      <c r="F6" s="5"/>
      <c r="G6" s="5"/>
      <c r="H6" s="5"/>
    </row>
    <row r="7" spans="1:9" ht="24.75" thickBot="1" thickTop="1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</row>
    <row r="8" spans="1:9" ht="94.5" thickBot="1" thickTop="1">
      <c r="A8" s="10"/>
      <c r="B8" s="11"/>
      <c r="C8" s="11"/>
      <c r="D8" s="11"/>
      <c r="E8" s="12" t="s">
        <v>8</v>
      </c>
      <c r="F8" s="13" t="s">
        <v>9</v>
      </c>
      <c r="G8" s="13" t="s">
        <v>10</v>
      </c>
      <c r="H8" s="13" t="s">
        <v>11</v>
      </c>
      <c r="I8" s="13" t="s">
        <v>12</v>
      </c>
    </row>
    <row r="9" spans="1:9" ht="24.75" thickBot="1" thickTop="1">
      <c r="A9" s="14" t="s">
        <v>13</v>
      </c>
      <c r="B9" s="15"/>
      <c r="C9" s="15"/>
      <c r="D9" s="16"/>
      <c r="E9" s="17">
        <f>SUM(E10:E15)</f>
        <v>45146380</v>
      </c>
      <c r="F9" s="18"/>
      <c r="G9" s="18"/>
      <c r="H9" s="18"/>
      <c r="I9" s="18">
        <f>SUM(E9:H9)</f>
        <v>45146380</v>
      </c>
    </row>
    <row r="10" spans="1:9" ht="24" thickTop="1">
      <c r="A10" s="19">
        <v>1.1</v>
      </c>
      <c r="B10" s="20" t="s">
        <v>14</v>
      </c>
      <c r="C10" s="20"/>
      <c r="D10" s="21"/>
      <c r="E10" s="22">
        <f>12*3581925</f>
        <v>42983100</v>
      </c>
      <c r="F10" s="23"/>
      <c r="G10" s="23"/>
      <c r="H10" s="23"/>
      <c r="I10" s="24">
        <f>SUM(E10:H10)</f>
        <v>42983100</v>
      </c>
    </row>
    <row r="11" spans="1:9" ht="23.25">
      <c r="A11" s="25">
        <v>1.2</v>
      </c>
      <c r="B11" s="4" t="s">
        <v>15</v>
      </c>
      <c r="C11" s="4"/>
      <c r="D11" s="26"/>
      <c r="E11" s="27">
        <v>11200</v>
      </c>
      <c r="F11" s="28"/>
      <c r="G11" s="28"/>
      <c r="H11" s="28"/>
      <c r="I11" s="29">
        <f>SUM(E11:H11)</f>
        <v>11200</v>
      </c>
    </row>
    <row r="12" spans="1:9" ht="23.25">
      <c r="A12" s="25">
        <v>1.3</v>
      </c>
      <c r="B12" s="4" t="s">
        <v>16</v>
      </c>
      <c r="C12" s="4"/>
      <c r="D12" s="26"/>
      <c r="E12" s="27">
        <f>12*179340</f>
        <v>2152080</v>
      </c>
      <c r="F12" s="28"/>
      <c r="G12" s="28"/>
      <c r="H12" s="28"/>
      <c r="I12" s="29">
        <f>SUM(E12:H12)</f>
        <v>2152080</v>
      </c>
    </row>
    <row r="13" spans="1:9" ht="23.25">
      <c r="A13" s="25">
        <v>1.4</v>
      </c>
      <c r="B13" s="4" t="s">
        <v>17</v>
      </c>
      <c r="C13" s="4"/>
      <c r="D13" s="26"/>
      <c r="E13" s="27"/>
      <c r="F13" s="28"/>
      <c r="G13" s="28"/>
      <c r="H13" s="28"/>
      <c r="I13" s="29"/>
    </row>
    <row r="14" spans="1:9" ht="23.25">
      <c r="A14" s="30"/>
      <c r="B14" s="6" t="s">
        <v>18</v>
      </c>
      <c r="C14" s="6"/>
      <c r="D14" s="26"/>
      <c r="E14" s="27"/>
      <c r="F14" s="28"/>
      <c r="G14" s="28"/>
      <c r="H14" s="28"/>
      <c r="I14" s="29"/>
    </row>
    <row r="15" spans="1:9" ht="24" thickBot="1">
      <c r="A15" s="31"/>
      <c r="B15" s="32" t="s">
        <v>19</v>
      </c>
      <c r="C15" s="32"/>
      <c r="D15" s="33"/>
      <c r="E15" s="34"/>
      <c r="F15" s="35"/>
      <c r="G15" s="35"/>
      <c r="H15" s="35"/>
      <c r="I15" s="36"/>
    </row>
    <row r="16" spans="1:9" ht="24.75" thickBot="1" thickTop="1">
      <c r="A16" s="14" t="s">
        <v>20</v>
      </c>
      <c r="B16" s="15"/>
      <c r="C16" s="15"/>
      <c r="D16" s="16"/>
      <c r="E16" s="17">
        <f>SUM(E17,E21,E26,E111)</f>
        <v>10322800</v>
      </c>
      <c r="F16" s="18">
        <f>SUM(F17,F21,F26,F111)</f>
        <v>2430000</v>
      </c>
      <c r="G16" s="18">
        <f>SUM(G17,G21,G26,G111)</f>
        <v>7556400</v>
      </c>
      <c r="H16" s="18"/>
      <c r="I16" s="18">
        <f aca="true" t="shared" si="0" ref="I16:I26">SUM(E16:H16)</f>
        <v>20309200</v>
      </c>
    </row>
    <row r="17" spans="1:9" ht="24" thickTop="1">
      <c r="A17" s="37">
        <v>2.1</v>
      </c>
      <c r="B17" s="38" t="s">
        <v>21</v>
      </c>
      <c r="C17" s="38"/>
      <c r="D17" s="39"/>
      <c r="E17" s="40">
        <f>SUM(E18:E20)</f>
        <v>2969000</v>
      </c>
      <c r="F17" s="41">
        <f>SUM(F18:F20)</f>
        <v>1270000</v>
      </c>
      <c r="G17" s="41">
        <f>SUM(G18:G20)</f>
        <v>3250400</v>
      </c>
      <c r="H17" s="41"/>
      <c r="I17" s="41">
        <f t="shared" si="0"/>
        <v>7489400</v>
      </c>
    </row>
    <row r="18" spans="1:9" ht="23.25">
      <c r="A18" s="42"/>
      <c r="B18" s="43" t="s">
        <v>22</v>
      </c>
      <c r="C18" s="44" t="s">
        <v>23</v>
      </c>
      <c r="D18" s="45"/>
      <c r="E18" s="46">
        <f>2715000-2000-19000</f>
        <v>2694000</v>
      </c>
      <c r="F18" s="47">
        <f>1300000-30000</f>
        <v>1270000</v>
      </c>
      <c r="G18" s="47">
        <v>3137000</v>
      </c>
      <c r="H18" s="47"/>
      <c r="I18" s="48">
        <f t="shared" si="0"/>
        <v>7101000</v>
      </c>
    </row>
    <row r="19" spans="1:9" ht="23.25">
      <c r="A19" s="30"/>
      <c r="B19" s="6" t="s">
        <v>24</v>
      </c>
      <c r="C19" s="4" t="s">
        <v>25</v>
      </c>
      <c r="D19" s="26"/>
      <c r="E19" s="27">
        <v>35000</v>
      </c>
      <c r="F19" s="28"/>
      <c r="G19" s="28">
        <v>113400</v>
      </c>
      <c r="H19" s="28"/>
      <c r="I19" s="29">
        <f t="shared" si="0"/>
        <v>148400</v>
      </c>
    </row>
    <row r="20" spans="1:9" ht="23.25">
      <c r="A20" s="49"/>
      <c r="B20" s="50" t="s">
        <v>26</v>
      </c>
      <c r="C20" s="51" t="s">
        <v>27</v>
      </c>
      <c r="D20" s="52"/>
      <c r="E20" s="53">
        <v>240000</v>
      </c>
      <c r="F20" s="54"/>
      <c r="G20" s="54"/>
      <c r="H20" s="54"/>
      <c r="I20" s="55">
        <f t="shared" si="0"/>
        <v>240000</v>
      </c>
    </row>
    <row r="21" spans="1:9" ht="23.25">
      <c r="A21" s="56">
        <v>2.2</v>
      </c>
      <c r="B21" s="57" t="s">
        <v>28</v>
      </c>
      <c r="C21" s="57"/>
      <c r="D21" s="58"/>
      <c r="E21" s="59">
        <f>SUM(E22:E25)</f>
        <v>1509800</v>
      </c>
      <c r="F21" s="60">
        <f>SUM(F22:F25)</f>
        <v>0</v>
      </c>
      <c r="G21" s="60">
        <f>SUM(G22:G25)</f>
        <v>1500000</v>
      </c>
      <c r="H21" s="60"/>
      <c r="I21" s="60">
        <f t="shared" si="0"/>
        <v>3009800</v>
      </c>
    </row>
    <row r="22" spans="1:9" ht="23.25">
      <c r="A22" s="42"/>
      <c r="B22" s="43" t="s">
        <v>29</v>
      </c>
      <c r="C22" s="44" t="s">
        <v>30</v>
      </c>
      <c r="D22" s="45"/>
      <c r="E22" s="46">
        <v>909800</v>
      </c>
      <c r="F22" s="47"/>
      <c r="G22" s="47">
        <v>1500000</v>
      </c>
      <c r="H22" s="47"/>
      <c r="I22" s="48">
        <f t="shared" si="0"/>
        <v>2409800</v>
      </c>
    </row>
    <row r="23" spans="1:9" ht="23.25">
      <c r="A23" s="30"/>
      <c r="B23" s="6" t="s">
        <v>31</v>
      </c>
      <c r="C23" s="4" t="s">
        <v>32</v>
      </c>
      <c r="D23" s="26"/>
      <c r="E23" s="27">
        <v>200000</v>
      </c>
      <c r="F23" s="28"/>
      <c r="G23" s="28"/>
      <c r="H23" s="28"/>
      <c r="I23" s="29">
        <f t="shared" si="0"/>
        <v>200000</v>
      </c>
    </row>
    <row r="24" spans="1:9" ht="23.25">
      <c r="A24" s="30"/>
      <c r="B24" s="6" t="s">
        <v>33</v>
      </c>
      <c r="C24" s="4" t="s">
        <v>34</v>
      </c>
      <c r="D24" s="26"/>
      <c r="E24" s="27">
        <v>200000</v>
      </c>
      <c r="F24" s="28"/>
      <c r="G24" s="28"/>
      <c r="H24" s="28"/>
      <c r="I24" s="29">
        <f t="shared" si="0"/>
        <v>200000</v>
      </c>
    </row>
    <row r="25" spans="1:9" ht="23.25">
      <c r="A25" s="49"/>
      <c r="B25" s="50" t="s">
        <v>35</v>
      </c>
      <c r="C25" s="51" t="s">
        <v>36</v>
      </c>
      <c r="D25" s="52"/>
      <c r="E25" s="53">
        <v>200000</v>
      </c>
      <c r="F25" s="54"/>
      <c r="G25" s="54"/>
      <c r="H25" s="54"/>
      <c r="I25" s="55">
        <f t="shared" si="0"/>
        <v>200000</v>
      </c>
    </row>
    <row r="26" spans="1:9" ht="23.25">
      <c r="A26" s="37">
        <v>2.3</v>
      </c>
      <c r="B26" s="38" t="s">
        <v>37</v>
      </c>
      <c r="C26" s="38"/>
      <c r="D26" s="61"/>
      <c r="E26" s="62">
        <f>SUM(E27:E110)</f>
        <v>3664000</v>
      </c>
      <c r="F26" s="55">
        <f>SUM(F27:F110)</f>
        <v>560000</v>
      </c>
      <c r="G26" s="55">
        <f>SUM(G27:G110)</f>
        <v>2306000</v>
      </c>
      <c r="H26" s="55"/>
      <c r="I26" s="55">
        <f t="shared" si="0"/>
        <v>6530000</v>
      </c>
    </row>
    <row r="27" spans="1:9" ht="23.25">
      <c r="A27" s="42"/>
      <c r="B27" s="43" t="s">
        <v>38</v>
      </c>
      <c r="C27" s="44" t="s">
        <v>39</v>
      </c>
      <c r="D27" s="45"/>
      <c r="E27" s="46">
        <v>2793000</v>
      </c>
      <c r="F27" s="47"/>
      <c r="G27" s="47"/>
      <c r="H27" s="47"/>
      <c r="I27" s="48">
        <f aca="true" t="shared" si="1" ref="I27:I45">SUM(E27:H27)</f>
        <v>2793000</v>
      </c>
    </row>
    <row r="28" spans="1:9" ht="23.25">
      <c r="A28" s="30"/>
      <c r="B28" s="6" t="s">
        <v>40</v>
      </c>
      <c r="C28" s="4" t="s">
        <v>41</v>
      </c>
      <c r="D28" s="26"/>
      <c r="E28" s="27"/>
      <c r="F28" s="28"/>
      <c r="G28" s="28"/>
      <c r="H28" s="28"/>
      <c r="I28" s="29"/>
    </row>
    <row r="29" spans="1:9" ht="23.25">
      <c r="A29" s="30"/>
      <c r="B29" s="4"/>
      <c r="C29" s="4" t="s">
        <v>42</v>
      </c>
      <c r="D29" s="63" t="s">
        <v>43</v>
      </c>
      <c r="E29" s="27"/>
      <c r="F29" s="28"/>
      <c r="G29" s="28">
        <f>16000+80000+16000</f>
        <v>112000</v>
      </c>
      <c r="H29" s="28"/>
      <c r="I29" s="29">
        <f t="shared" si="1"/>
        <v>112000</v>
      </c>
    </row>
    <row r="30" spans="1:9" ht="23.25">
      <c r="A30" s="30"/>
      <c r="B30" s="4"/>
      <c r="C30" s="4" t="s">
        <v>44</v>
      </c>
      <c r="D30" s="63" t="s">
        <v>45</v>
      </c>
      <c r="E30" s="27"/>
      <c r="F30" s="28"/>
      <c r="G30" s="28">
        <v>20000</v>
      </c>
      <c r="H30" s="28"/>
      <c r="I30" s="29">
        <f t="shared" si="1"/>
        <v>20000</v>
      </c>
    </row>
    <row r="31" spans="1:9" ht="23.25">
      <c r="A31" s="30"/>
      <c r="B31" s="4"/>
      <c r="C31" s="4" t="s">
        <v>46</v>
      </c>
      <c r="D31" s="63" t="s">
        <v>47</v>
      </c>
      <c r="E31" s="27"/>
      <c r="F31" s="28"/>
      <c r="G31" s="28">
        <v>20000</v>
      </c>
      <c r="H31" s="28"/>
      <c r="I31" s="29">
        <f t="shared" si="1"/>
        <v>20000</v>
      </c>
    </row>
    <row r="32" spans="1:9" ht="24" thickBot="1">
      <c r="A32" s="31"/>
      <c r="B32" s="64"/>
      <c r="C32" s="64" t="s">
        <v>48</v>
      </c>
      <c r="D32" s="65" t="s">
        <v>49</v>
      </c>
      <c r="E32" s="34"/>
      <c r="F32" s="35"/>
      <c r="G32" s="35">
        <v>320000</v>
      </c>
      <c r="H32" s="35"/>
      <c r="I32" s="36">
        <f t="shared" si="1"/>
        <v>320000</v>
      </c>
    </row>
    <row r="33" spans="1:9" ht="24" thickTop="1">
      <c r="A33" s="30"/>
      <c r="B33" s="4"/>
      <c r="C33" s="4" t="s">
        <v>50</v>
      </c>
      <c r="D33" s="63" t="s">
        <v>51</v>
      </c>
      <c r="E33" s="27"/>
      <c r="F33" s="28"/>
      <c r="G33" s="28">
        <v>30000</v>
      </c>
      <c r="H33" s="28"/>
      <c r="I33" s="29">
        <f t="shared" si="1"/>
        <v>30000</v>
      </c>
    </row>
    <row r="34" spans="1:9" ht="23.25">
      <c r="A34" s="30"/>
      <c r="B34" s="4"/>
      <c r="C34" s="4" t="s">
        <v>52</v>
      </c>
      <c r="D34" s="63" t="s">
        <v>53</v>
      </c>
      <c r="E34" s="27"/>
      <c r="F34" s="28"/>
      <c r="G34" s="28">
        <v>20000</v>
      </c>
      <c r="H34" s="28"/>
      <c r="I34" s="29">
        <f t="shared" si="1"/>
        <v>20000</v>
      </c>
    </row>
    <row r="35" spans="1:9" ht="23.25">
      <c r="A35" s="30"/>
      <c r="B35" s="4"/>
      <c r="C35" s="4" t="s">
        <v>54</v>
      </c>
      <c r="D35" s="63" t="s">
        <v>55</v>
      </c>
      <c r="E35" s="27"/>
      <c r="F35" s="28">
        <v>40000</v>
      </c>
      <c r="G35" s="28">
        <v>30000</v>
      </c>
      <c r="H35" s="28"/>
      <c r="I35" s="29">
        <f t="shared" si="1"/>
        <v>70000</v>
      </c>
    </row>
    <row r="36" spans="1:9" ht="23.25">
      <c r="A36" s="30"/>
      <c r="B36" s="4"/>
      <c r="C36" s="4" t="s">
        <v>56</v>
      </c>
      <c r="D36" s="63" t="s">
        <v>57</v>
      </c>
      <c r="E36" s="27"/>
      <c r="F36" s="28"/>
      <c r="G36" s="28">
        <v>25000</v>
      </c>
      <c r="H36" s="28"/>
      <c r="I36" s="29">
        <f t="shared" si="1"/>
        <v>25000</v>
      </c>
    </row>
    <row r="37" spans="1:9" ht="23.25">
      <c r="A37" s="30"/>
      <c r="B37" s="4"/>
      <c r="C37" s="4" t="s">
        <v>58</v>
      </c>
      <c r="D37" s="63" t="s">
        <v>59</v>
      </c>
      <c r="E37" s="27"/>
      <c r="F37" s="28"/>
      <c r="G37" s="28">
        <v>30000</v>
      </c>
      <c r="H37" s="28"/>
      <c r="I37" s="29">
        <f t="shared" si="1"/>
        <v>30000</v>
      </c>
    </row>
    <row r="38" spans="1:9" ht="23.25">
      <c r="A38" s="30"/>
      <c r="B38" s="4"/>
      <c r="C38" s="4" t="s">
        <v>60</v>
      </c>
      <c r="D38" s="63" t="s">
        <v>61</v>
      </c>
      <c r="E38" s="27"/>
      <c r="F38" s="28"/>
      <c r="G38" s="28">
        <f>80000+16000</f>
        <v>96000</v>
      </c>
      <c r="H38" s="28"/>
      <c r="I38" s="29">
        <f t="shared" si="1"/>
        <v>96000</v>
      </c>
    </row>
    <row r="39" spans="1:9" ht="23.25">
      <c r="A39" s="30"/>
      <c r="B39" s="4"/>
      <c r="C39" s="4" t="s">
        <v>62</v>
      </c>
      <c r="D39" s="63" t="s">
        <v>63</v>
      </c>
      <c r="E39" s="27"/>
      <c r="F39" s="28"/>
      <c r="G39" s="28">
        <v>96000</v>
      </c>
      <c r="H39" s="28"/>
      <c r="I39" s="29">
        <f t="shared" si="1"/>
        <v>96000</v>
      </c>
    </row>
    <row r="40" spans="1:9" ht="23.25">
      <c r="A40" s="30"/>
      <c r="B40" s="4"/>
      <c r="C40" s="4" t="s">
        <v>64</v>
      </c>
      <c r="D40" s="63" t="s">
        <v>65</v>
      </c>
      <c r="E40" s="27"/>
      <c r="F40" s="28"/>
      <c r="G40" s="28">
        <v>40000</v>
      </c>
      <c r="H40" s="28"/>
      <c r="I40" s="29">
        <f>SUM(E40:H40)</f>
        <v>40000</v>
      </c>
    </row>
    <row r="41" spans="1:9" ht="23.25">
      <c r="A41" s="30"/>
      <c r="B41" s="4"/>
      <c r="C41" s="4" t="s">
        <v>66</v>
      </c>
      <c r="D41" s="63" t="s">
        <v>67</v>
      </c>
      <c r="E41" s="27"/>
      <c r="F41" s="28"/>
      <c r="G41" s="28">
        <v>45000</v>
      </c>
      <c r="H41" s="28"/>
      <c r="I41" s="29">
        <f t="shared" si="1"/>
        <v>45000</v>
      </c>
    </row>
    <row r="42" spans="1:9" ht="23.25">
      <c r="A42" s="30"/>
      <c r="B42" s="4"/>
      <c r="C42" s="4" t="s">
        <v>68</v>
      </c>
      <c r="D42" s="63" t="s">
        <v>69</v>
      </c>
      <c r="E42" s="27"/>
      <c r="F42" s="28"/>
      <c r="G42" s="28">
        <v>20000</v>
      </c>
      <c r="H42" s="28"/>
      <c r="I42" s="29">
        <f t="shared" si="1"/>
        <v>20000</v>
      </c>
    </row>
    <row r="43" spans="1:9" ht="23.25">
      <c r="A43" s="30"/>
      <c r="B43" s="6" t="s">
        <v>70</v>
      </c>
      <c r="C43" s="4" t="s">
        <v>71</v>
      </c>
      <c r="D43" s="26"/>
      <c r="E43" s="27"/>
      <c r="F43" s="28">
        <v>160000</v>
      </c>
      <c r="G43" s="28"/>
      <c r="H43" s="28"/>
      <c r="I43" s="29">
        <f t="shared" si="1"/>
        <v>160000</v>
      </c>
    </row>
    <row r="44" spans="1:9" ht="23.25">
      <c r="A44" s="30"/>
      <c r="B44" s="6" t="s">
        <v>72</v>
      </c>
      <c r="C44" s="4" t="s">
        <v>73</v>
      </c>
      <c r="D44" s="26"/>
      <c r="E44" s="27"/>
      <c r="F44" s="28"/>
      <c r="G44" s="28">
        <v>200000</v>
      </c>
      <c r="H44" s="28"/>
      <c r="I44" s="29">
        <f t="shared" si="1"/>
        <v>200000</v>
      </c>
    </row>
    <row r="45" spans="1:9" ht="23.25">
      <c r="A45" s="30"/>
      <c r="B45" s="6" t="s">
        <v>74</v>
      </c>
      <c r="C45" s="4" t="s">
        <v>75</v>
      </c>
      <c r="D45" s="26"/>
      <c r="E45" s="27"/>
      <c r="F45" s="28"/>
      <c r="G45" s="28">
        <v>200000</v>
      </c>
      <c r="H45" s="28"/>
      <c r="I45" s="29">
        <f t="shared" si="1"/>
        <v>200000</v>
      </c>
    </row>
    <row r="46" spans="1:9" ht="23.25">
      <c r="A46" s="30"/>
      <c r="B46" s="6" t="s">
        <v>76</v>
      </c>
      <c r="C46" s="4"/>
      <c r="D46" s="26"/>
      <c r="E46" s="66"/>
      <c r="F46" s="29"/>
      <c r="G46" s="29"/>
      <c r="H46" s="29"/>
      <c r="I46" s="29"/>
    </row>
    <row r="47" spans="1:9" ht="23.25">
      <c r="A47" s="30"/>
      <c r="B47" s="6"/>
      <c r="C47" s="67" t="s">
        <v>77</v>
      </c>
      <c r="D47" s="26" t="s">
        <v>78</v>
      </c>
      <c r="E47" s="27"/>
      <c r="F47" s="28">
        <v>80000</v>
      </c>
      <c r="G47" s="28"/>
      <c r="H47" s="28"/>
      <c r="I47" s="29">
        <f>SUM(E47:H47)</f>
        <v>80000</v>
      </c>
    </row>
    <row r="48" spans="1:9" ht="23.25">
      <c r="A48" s="30"/>
      <c r="B48" s="6"/>
      <c r="C48" s="4"/>
      <c r="D48" s="68" t="s">
        <v>79</v>
      </c>
      <c r="E48" s="27"/>
      <c r="F48" s="28"/>
      <c r="G48" s="28"/>
      <c r="H48" s="28"/>
      <c r="I48" s="29"/>
    </row>
    <row r="49" spans="1:9" ht="23.25">
      <c r="A49" s="30"/>
      <c r="B49" s="6"/>
      <c r="C49" s="4"/>
      <c r="D49" s="26" t="s">
        <v>80</v>
      </c>
      <c r="E49" s="27"/>
      <c r="F49" s="28"/>
      <c r="G49" s="28"/>
      <c r="H49" s="28"/>
      <c r="I49" s="29"/>
    </row>
    <row r="50" spans="1:9" ht="23.25">
      <c r="A50" s="30"/>
      <c r="B50" s="6"/>
      <c r="C50" s="67" t="s">
        <v>81</v>
      </c>
      <c r="D50" s="68" t="s">
        <v>82</v>
      </c>
      <c r="E50" s="27"/>
      <c r="F50" s="28">
        <v>70000</v>
      </c>
      <c r="G50" s="28"/>
      <c r="H50" s="28"/>
      <c r="I50" s="29">
        <f>SUM(E50:H50)</f>
        <v>70000</v>
      </c>
    </row>
    <row r="51" spans="1:9" ht="23.25">
      <c r="A51" s="30"/>
      <c r="B51" s="6"/>
      <c r="C51" s="67" t="s">
        <v>83</v>
      </c>
      <c r="D51" s="68" t="s">
        <v>84</v>
      </c>
      <c r="E51" s="27"/>
      <c r="F51" s="28">
        <v>200000</v>
      </c>
      <c r="G51" s="28"/>
      <c r="H51" s="28"/>
      <c r="I51" s="29">
        <f>SUM(E51:H51)</f>
        <v>200000</v>
      </c>
    </row>
    <row r="52" spans="1:9" ht="23.25">
      <c r="A52" s="30"/>
      <c r="B52" s="6"/>
      <c r="C52" s="4"/>
      <c r="D52" s="26" t="s">
        <v>85</v>
      </c>
      <c r="E52" s="27"/>
      <c r="F52" s="28"/>
      <c r="G52" s="28"/>
      <c r="H52" s="28"/>
      <c r="I52" s="29"/>
    </row>
    <row r="53" spans="1:9" ht="23.25">
      <c r="A53" s="30"/>
      <c r="B53" s="6"/>
      <c r="C53" s="67" t="s">
        <v>86</v>
      </c>
      <c r="D53" s="26" t="s">
        <v>87</v>
      </c>
      <c r="E53" s="27"/>
      <c r="F53" s="28">
        <v>2000</v>
      </c>
      <c r="G53" s="28"/>
      <c r="H53" s="28"/>
      <c r="I53" s="29">
        <f>SUM(E53:H53)</f>
        <v>2000</v>
      </c>
    </row>
    <row r="54" spans="1:9" ht="23.25">
      <c r="A54" s="69"/>
      <c r="B54" s="6"/>
      <c r="C54" s="67" t="s">
        <v>88</v>
      </c>
      <c r="D54" s="70" t="s">
        <v>89</v>
      </c>
      <c r="E54" s="27">
        <v>10000</v>
      </c>
      <c r="F54" s="28"/>
      <c r="G54" s="28"/>
      <c r="H54" s="28"/>
      <c r="I54" s="29">
        <f>SUM(E54:H54)</f>
        <v>10000</v>
      </c>
    </row>
    <row r="55" spans="1:9" ht="23.25">
      <c r="A55" s="69"/>
      <c r="B55" s="6"/>
      <c r="C55" s="67" t="s">
        <v>90</v>
      </c>
      <c r="D55" s="70" t="s">
        <v>91</v>
      </c>
      <c r="E55" s="27">
        <v>30000</v>
      </c>
      <c r="F55" s="28"/>
      <c r="G55" s="28"/>
      <c r="H55" s="28"/>
      <c r="I55" s="29">
        <f aca="true" t="shared" si="2" ref="I55:I116">SUM(E55:H55)</f>
        <v>30000</v>
      </c>
    </row>
    <row r="56" spans="1:9" ht="24" thickBot="1">
      <c r="A56" s="71"/>
      <c r="B56" s="32"/>
      <c r="C56" s="72" t="s">
        <v>92</v>
      </c>
      <c r="D56" s="73" t="s">
        <v>93</v>
      </c>
      <c r="E56" s="34">
        <v>30000</v>
      </c>
      <c r="F56" s="35"/>
      <c r="G56" s="35"/>
      <c r="H56" s="35"/>
      <c r="I56" s="36">
        <f t="shared" si="2"/>
        <v>30000</v>
      </c>
    </row>
    <row r="57" spans="1:9" ht="24" thickTop="1">
      <c r="A57" s="69"/>
      <c r="B57" s="6"/>
      <c r="C57" s="67" t="s">
        <v>94</v>
      </c>
      <c r="D57" s="70" t="s">
        <v>95</v>
      </c>
      <c r="E57" s="27">
        <v>4000</v>
      </c>
      <c r="F57" s="28"/>
      <c r="G57" s="28"/>
      <c r="H57" s="28"/>
      <c r="I57" s="29">
        <f t="shared" si="2"/>
        <v>4000</v>
      </c>
    </row>
    <row r="58" spans="1:9" ht="23.25">
      <c r="A58" s="69"/>
      <c r="B58" s="6"/>
      <c r="C58" s="67" t="s">
        <v>96</v>
      </c>
      <c r="D58" s="70" t="s">
        <v>97</v>
      </c>
      <c r="E58" s="27"/>
      <c r="F58" s="28">
        <v>3000</v>
      </c>
      <c r="G58" s="28"/>
      <c r="H58" s="28"/>
      <c r="I58" s="29">
        <f t="shared" si="2"/>
        <v>3000</v>
      </c>
    </row>
    <row r="59" spans="1:9" ht="23.25">
      <c r="A59" s="69"/>
      <c r="B59" s="6"/>
      <c r="C59" s="67" t="s">
        <v>98</v>
      </c>
      <c r="D59" s="70" t="s">
        <v>99</v>
      </c>
      <c r="E59" s="27">
        <v>100000</v>
      </c>
      <c r="F59" s="28"/>
      <c r="G59" s="28"/>
      <c r="H59" s="28"/>
      <c r="I59" s="29">
        <f t="shared" si="2"/>
        <v>100000</v>
      </c>
    </row>
    <row r="60" spans="1:9" ht="23.25">
      <c r="A60" s="69"/>
      <c r="B60" s="6"/>
      <c r="C60" s="67" t="s">
        <v>100</v>
      </c>
      <c r="D60" s="70" t="s">
        <v>101</v>
      </c>
      <c r="E60" s="27">
        <v>20000</v>
      </c>
      <c r="F60" s="28"/>
      <c r="G60" s="28"/>
      <c r="H60" s="28"/>
      <c r="I60" s="29">
        <f t="shared" si="2"/>
        <v>20000</v>
      </c>
    </row>
    <row r="61" spans="1:9" ht="23.25">
      <c r="A61" s="69"/>
      <c r="B61" s="6"/>
      <c r="C61" s="67" t="s">
        <v>102</v>
      </c>
      <c r="D61" s="70" t="s">
        <v>103</v>
      </c>
      <c r="E61" s="27">
        <v>18000</v>
      </c>
      <c r="F61" s="28"/>
      <c r="G61" s="28"/>
      <c r="H61" s="28"/>
      <c r="I61" s="29">
        <f t="shared" si="2"/>
        <v>18000</v>
      </c>
    </row>
    <row r="62" spans="1:9" ht="23.25">
      <c r="A62" s="69"/>
      <c r="B62" s="6"/>
      <c r="C62" s="67" t="s">
        <v>104</v>
      </c>
      <c r="D62" s="70" t="s">
        <v>105</v>
      </c>
      <c r="E62" s="27">
        <v>30000</v>
      </c>
      <c r="F62" s="28"/>
      <c r="G62" s="28"/>
      <c r="H62" s="28"/>
      <c r="I62" s="29">
        <f t="shared" si="2"/>
        <v>30000</v>
      </c>
    </row>
    <row r="63" spans="1:9" ht="23.25">
      <c r="A63" s="69"/>
      <c r="B63" s="6"/>
      <c r="C63" s="67" t="s">
        <v>106</v>
      </c>
      <c r="D63" s="70" t="s">
        <v>107</v>
      </c>
      <c r="E63" s="27">
        <v>100000</v>
      </c>
      <c r="F63" s="28"/>
      <c r="G63" s="28"/>
      <c r="H63" s="28"/>
      <c r="I63" s="29">
        <f t="shared" si="2"/>
        <v>100000</v>
      </c>
    </row>
    <row r="64" spans="1:9" ht="23.25">
      <c r="A64" s="69"/>
      <c r="B64" s="6"/>
      <c r="C64" s="4"/>
      <c r="D64" s="70" t="s">
        <v>108</v>
      </c>
      <c r="E64" s="27"/>
      <c r="F64" s="28"/>
      <c r="G64" s="28"/>
      <c r="H64" s="28"/>
      <c r="I64" s="29"/>
    </row>
    <row r="65" spans="1:9" ht="23.25">
      <c r="A65" s="69"/>
      <c r="B65" s="6"/>
      <c r="C65" s="67" t="s">
        <v>109</v>
      </c>
      <c r="D65" s="70" t="s">
        <v>110</v>
      </c>
      <c r="E65" s="27">
        <v>5000</v>
      </c>
      <c r="F65" s="28"/>
      <c r="G65" s="28"/>
      <c r="H65" s="28"/>
      <c r="I65" s="29">
        <f t="shared" si="2"/>
        <v>5000</v>
      </c>
    </row>
    <row r="66" spans="1:9" ht="23.25">
      <c r="A66" s="69"/>
      <c r="B66" s="6"/>
      <c r="C66" s="67" t="s">
        <v>111</v>
      </c>
      <c r="D66" s="70" t="s">
        <v>112</v>
      </c>
      <c r="E66" s="27">
        <v>8000</v>
      </c>
      <c r="F66" s="28"/>
      <c r="G66" s="28"/>
      <c r="H66" s="28"/>
      <c r="I66" s="29">
        <f t="shared" si="2"/>
        <v>8000</v>
      </c>
    </row>
    <row r="67" spans="1:9" ht="23.25">
      <c r="A67" s="69"/>
      <c r="B67" s="6"/>
      <c r="C67" s="67" t="s">
        <v>113</v>
      </c>
      <c r="D67" s="70" t="s">
        <v>114</v>
      </c>
      <c r="E67" s="27">
        <v>5000</v>
      </c>
      <c r="F67" s="28"/>
      <c r="G67" s="28"/>
      <c r="H67" s="28"/>
      <c r="I67" s="29">
        <f t="shared" si="2"/>
        <v>5000</v>
      </c>
    </row>
    <row r="68" spans="1:9" ht="23.25">
      <c r="A68" s="69"/>
      <c r="B68" s="6"/>
      <c r="C68" s="67"/>
      <c r="D68" s="70" t="s">
        <v>115</v>
      </c>
      <c r="E68" s="27"/>
      <c r="F68" s="28"/>
      <c r="G68" s="28"/>
      <c r="H68" s="28"/>
      <c r="I68" s="29"/>
    </row>
    <row r="69" spans="1:9" ht="23.25">
      <c r="A69" s="69"/>
      <c r="B69" s="6"/>
      <c r="C69" s="67" t="s">
        <v>116</v>
      </c>
      <c r="D69" s="70" t="s">
        <v>117</v>
      </c>
      <c r="E69" s="27">
        <v>8000</v>
      </c>
      <c r="F69" s="28"/>
      <c r="G69" s="28"/>
      <c r="H69" s="28"/>
      <c r="I69" s="29">
        <f t="shared" si="2"/>
        <v>8000</v>
      </c>
    </row>
    <row r="70" spans="1:9" ht="23.25">
      <c r="A70" s="69"/>
      <c r="B70" s="6"/>
      <c r="C70" s="67"/>
      <c r="D70" s="70" t="s">
        <v>80</v>
      </c>
      <c r="E70" s="27"/>
      <c r="F70" s="28"/>
      <c r="G70" s="28"/>
      <c r="H70" s="28"/>
      <c r="I70" s="29"/>
    </row>
    <row r="71" spans="1:9" ht="23.25">
      <c r="A71" s="69"/>
      <c r="B71" s="6"/>
      <c r="C71" s="67" t="s">
        <v>118</v>
      </c>
      <c r="D71" s="70" t="s">
        <v>119</v>
      </c>
      <c r="E71" s="27">
        <v>15000</v>
      </c>
      <c r="F71" s="28"/>
      <c r="G71" s="28"/>
      <c r="H71" s="28"/>
      <c r="I71" s="29">
        <f t="shared" si="2"/>
        <v>15000</v>
      </c>
    </row>
    <row r="72" spans="1:9" ht="23.25">
      <c r="A72" s="69"/>
      <c r="B72" s="6"/>
      <c r="C72" s="67" t="s">
        <v>120</v>
      </c>
      <c r="D72" s="70" t="s">
        <v>121</v>
      </c>
      <c r="E72" s="27">
        <v>5000</v>
      </c>
      <c r="F72" s="28"/>
      <c r="G72" s="28"/>
      <c r="H72" s="28"/>
      <c r="I72" s="29">
        <f t="shared" si="2"/>
        <v>5000</v>
      </c>
    </row>
    <row r="73" spans="1:9" ht="23.25">
      <c r="A73" s="69"/>
      <c r="B73" s="6"/>
      <c r="C73" s="67"/>
      <c r="D73" s="70" t="s">
        <v>122</v>
      </c>
      <c r="E73" s="27"/>
      <c r="F73" s="28"/>
      <c r="G73" s="28"/>
      <c r="H73" s="28"/>
      <c r="I73" s="29"/>
    </row>
    <row r="74" spans="1:9" ht="23.25">
      <c r="A74" s="69"/>
      <c r="B74" s="6"/>
      <c r="C74" s="67" t="s">
        <v>123</v>
      </c>
      <c r="D74" s="70" t="s">
        <v>124</v>
      </c>
      <c r="E74" s="27">
        <v>30000</v>
      </c>
      <c r="F74" s="28"/>
      <c r="G74" s="28"/>
      <c r="H74" s="28"/>
      <c r="I74" s="29">
        <f t="shared" si="2"/>
        <v>30000</v>
      </c>
    </row>
    <row r="75" spans="1:9" ht="23.25">
      <c r="A75" s="69"/>
      <c r="B75" s="6"/>
      <c r="C75" s="67" t="s">
        <v>125</v>
      </c>
      <c r="D75" s="70" t="s">
        <v>126</v>
      </c>
      <c r="E75" s="27">
        <v>24000</v>
      </c>
      <c r="F75" s="28"/>
      <c r="G75" s="28"/>
      <c r="H75" s="28"/>
      <c r="I75" s="29">
        <f t="shared" si="2"/>
        <v>24000</v>
      </c>
    </row>
    <row r="76" spans="1:9" ht="23.25">
      <c r="A76" s="69"/>
      <c r="B76" s="6"/>
      <c r="C76" s="67" t="s">
        <v>127</v>
      </c>
      <c r="D76" s="70" t="s">
        <v>128</v>
      </c>
      <c r="E76" s="27"/>
      <c r="F76" s="28">
        <v>5000</v>
      </c>
      <c r="G76" s="28"/>
      <c r="H76" s="28"/>
      <c r="I76" s="29">
        <f t="shared" si="2"/>
        <v>5000</v>
      </c>
    </row>
    <row r="77" spans="1:9" ht="23.25">
      <c r="A77" s="69"/>
      <c r="B77" s="6"/>
      <c r="C77" s="67" t="s">
        <v>129</v>
      </c>
      <c r="D77" s="70" t="s">
        <v>130</v>
      </c>
      <c r="E77" s="27">
        <v>35000</v>
      </c>
      <c r="F77" s="28"/>
      <c r="G77" s="28"/>
      <c r="H77" s="28"/>
      <c r="I77" s="29">
        <f t="shared" si="2"/>
        <v>35000</v>
      </c>
    </row>
    <row r="78" spans="1:9" ht="23.25">
      <c r="A78" s="69"/>
      <c r="B78" s="6"/>
      <c r="C78" s="67" t="s">
        <v>131</v>
      </c>
      <c r="D78" s="70" t="s">
        <v>132</v>
      </c>
      <c r="E78" s="27"/>
      <c r="F78" s="28"/>
      <c r="G78" s="28">
        <v>100000</v>
      </c>
      <c r="H78" s="28"/>
      <c r="I78" s="29">
        <f t="shared" si="2"/>
        <v>100000</v>
      </c>
    </row>
    <row r="79" spans="1:9" ht="23.25">
      <c r="A79" s="69"/>
      <c r="B79" s="6"/>
      <c r="C79" s="67"/>
      <c r="D79" s="70" t="s">
        <v>133</v>
      </c>
      <c r="E79" s="27"/>
      <c r="F79" s="28"/>
      <c r="G79" s="28"/>
      <c r="H79" s="28"/>
      <c r="I79" s="29"/>
    </row>
    <row r="80" spans="1:9" ht="24" thickBot="1">
      <c r="A80" s="71"/>
      <c r="B80" s="32"/>
      <c r="C80" s="72" t="s">
        <v>134</v>
      </c>
      <c r="D80" s="73" t="s">
        <v>135</v>
      </c>
      <c r="E80" s="34"/>
      <c r="F80" s="35"/>
      <c r="G80" s="35">
        <v>30000</v>
      </c>
      <c r="H80" s="35"/>
      <c r="I80" s="36">
        <f t="shared" si="2"/>
        <v>30000</v>
      </c>
    </row>
    <row r="81" spans="1:9" ht="24" thickTop="1">
      <c r="A81" s="69"/>
      <c r="B81" s="6"/>
      <c r="C81" s="67"/>
      <c r="D81" s="70" t="s">
        <v>136</v>
      </c>
      <c r="E81" s="27"/>
      <c r="F81" s="28"/>
      <c r="G81" s="28"/>
      <c r="H81" s="28"/>
      <c r="I81" s="29"/>
    </row>
    <row r="82" spans="1:9" ht="23.25">
      <c r="A82" s="69"/>
      <c r="B82" s="6"/>
      <c r="C82" s="67" t="s">
        <v>137</v>
      </c>
      <c r="D82" s="70" t="s">
        <v>138</v>
      </c>
      <c r="E82" s="27"/>
      <c r="F82" s="28"/>
      <c r="G82" s="28">
        <v>100000</v>
      </c>
      <c r="H82" s="28"/>
      <c r="I82" s="29">
        <f t="shared" si="2"/>
        <v>100000</v>
      </c>
    </row>
    <row r="83" spans="1:9" ht="23.25">
      <c r="A83" s="69"/>
      <c r="B83" s="6"/>
      <c r="C83" s="67" t="s">
        <v>139</v>
      </c>
      <c r="D83" s="70" t="s">
        <v>140</v>
      </c>
      <c r="E83" s="27">
        <v>250000</v>
      </c>
      <c r="F83" s="28"/>
      <c r="G83" s="28"/>
      <c r="H83" s="28"/>
      <c r="I83" s="29">
        <f t="shared" si="2"/>
        <v>250000</v>
      </c>
    </row>
    <row r="84" spans="1:9" ht="23.25">
      <c r="A84" s="69"/>
      <c r="B84" s="6"/>
      <c r="C84" s="67"/>
      <c r="D84" s="70" t="s">
        <v>141</v>
      </c>
      <c r="E84" s="27"/>
      <c r="F84" s="28"/>
      <c r="G84" s="28"/>
      <c r="H84" s="28"/>
      <c r="I84" s="29"/>
    </row>
    <row r="85" spans="1:9" ht="23.25">
      <c r="A85" s="69"/>
      <c r="B85" s="6"/>
      <c r="C85" s="67" t="s">
        <v>142</v>
      </c>
      <c r="D85" s="70" t="s">
        <v>143</v>
      </c>
      <c r="E85" s="27">
        <v>40000</v>
      </c>
      <c r="F85" s="28"/>
      <c r="G85" s="28"/>
      <c r="H85" s="28"/>
      <c r="I85" s="29">
        <f t="shared" si="2"/>
        <v>40000</v>
      </c>
    </row>
    <row r="86" spans="1:9" ht="23.25">
      <c r="A86" s="69"/>
      <c r="B86" s="6"/>
      <c r="C86" s="67" t="s">
        <v>144</v>
      </c>
      <c r="D86" s="70" t="s">
        <v>145</v>
      </c>
      <c r="E86" s="27"/>
      <c r="F86" s="28"/>
      <c r="G86" s="28">
        <v>100000</v>
      </c>
      <c r="H86" s="28"/>
      <c r="I86" s="29">
        <f t="shared" si="2"/>
        <v>100000</v>
      </c>
    </row>
    <row r="87" spans="1:9" ht="23.25">
      <c r="A87" s="69"/>
      <c r="B87" s="6"/>
      <c r="C87" s="67" t="s">
        <v>146</v>
      </c>
      <c r="D87" s="70" t="s">
        <v>147</v>
      </c>
      <c r="E87" s="27">
        <v>10000</v>
      </c>
      <c r="F87" s="28"/>
      <c r="G87" s="28"/>
      <c r="H87" s="28"/>
      <c r="I87" s="29">
        <f t="shared" si="2"/>
        <v>10000</v>
      </c>
    </row>
    <row r="88" spans="1:9" ht="23.25">
      <c r="A88" s="69"/>
      <c r="B88" s="6"/>
      <c r="C88" s="67"/>
      <c r="D88" s="70" t="s">
        <v>148</v>
      </c>
      <c r="E88" s="27"/>
      <c r="F88" s="28"/>
      <c r="G88" s="28"/>
      <c r="H88" s="28"/>
      <c r="I88" s="29"/>
    </row>
    <row r="89" spans="1:9" ht="23.25">
      <c r="A89" s="69"/>
      <c r="B89" s="6"/>
      <c r="C89" s="67" t="s">
        <v>149</v>
      </c>
      <c r="D89" s="70" t="s">
        <v>150</v>
      </c>
      <c r="E89" s="27">
        <v>15000</v>
      </c>
      <c r="F89" s="28"/>
      <c r="G89" s="28"/>
      <c r="H89" s="28"/>
      <c r="I89" s="29">
        <f t="shared" si="2"/>
        <v>15000</v>
      </c>
    </row>
    <row r="90" spans="1:9" ht="23.25">
      <c r="A90" s="69"/>
      <c r="B90" s="6"/>
      <c r="C90" s="67"/>
      <c r="D90" s="70" t="s">
        <v>151</v>
      </c>
      <c r="E90" s="27"/>
      <c r="F90" s="28"/>
      <c r="G90" s="28"/>
      <c r="H90" s="28"/>
      <c r="I90" s="29"/>
    </row>
    <row r="91" spans="1:9" ht="23.25">
      <c r="A91" s="69"/>
      <c r="B91" s="6"/>
      <c r="C91" s="67" t="s">
        <v>152</v>
      </c>
      <c r="D91" s="70" t="s">
        <v>153</v>
      </c>
      <c r="E91" s="27">
        <v>10000</v>
      </c>
      <c r="F91" s="28"/>
      <c r="G91" s="28"/>
      <c r="H91" s="28"/>
      <c r="I91" s="29">
        <f t="shared" si="2"/>
        <v>10000</v>
      </c>
    </row>
    <row r="92" spans="1:9" ht="23.25">
      <c r="A92" s="69"/>
      <c r="B92" s="6"/>
      <c r="C92" s="67" t="s">
        <v>154</v>
      </c>
      <c r="D92" s="70" t="s">
        <v>155</v>
      </c>
      <c r="E92" s="27">
        <v>5000</v>
      </c>
      <c r="F92" s="28"/>
      <c r="G92" s="28"/>
      <c r="H92" s="28"/>
      <c r="I92" s="29">
        <f t="shared" si="2"/>
        <v>5000</v>
      </c>
    </row>
    <row r="93" spans="1:9" ht="23.25">
      <c r="A93" s="69"/>
      <c r="B93" s="6"/>
      <c r="C93" s="67" t="s">
        <v>156</v>
      </c>
      <c r="D93" s="70" t="s">
        <v>157</v>
      </c>
      <c r="E93" s="27">
        <v>20000</v>
      </c>
      <c r="F93" s="28"/>
      <c r="G93" s="28"/>
      <c r="H93" s="28"/>
      <c r="I93" s="29">
        <f t="shared" si="2"/>
        <v>20000</v>
      </c>
    </row>
    <row r="94" spans="1:9" ht="23.25">
      <c r="A94" s="69"/>
      <c r="B94" s="6"/>
      <c r="C94" s="67" t="s">
        <v>158</v>
      </c>
      <c r="D94" s="70" t="s">
        <v>159</v>
      </c>
      <c r="E94" s="27">
        <v>20500</v>
      </c>
      <c r="F94" s="28"/>
      <c r="G94" s="28"/>
      <c r="H94" s="28"/>
      <c r="I94" s="29">
        <f t="shared" si="2"/>
        <v>20500</v>
      </c>
    </row>
    <row r="95" spans="1:9" ht="23.25">
      <c r="A95" s="69"/>
      <c r="B95" s="6"/>
      <c r="C95" s="67"/>
      <c r="D95" s="70" t="s">
        <v>160</v>
      </c>
      <c r="E95" s="27"/>
      <c r="F95" s="28"/>
      <c r="G95" s="28"/>
      <c r="H95" s="28"/>
      <c r="I95" s="29"/>
    </row>
    <row r="96" spans="1:9" ht="23.25">
      <c r="A96" s="69"/>
      <c r="B96" s="6"/>
      <c r="C96" s="67"/>
      <c r="D96" s="70"/>
      <c r="E96" s="27"/>
      <c r="F96" s="28"/>
      <c r="G96" s="28"/>
      <c r="H96" s="28"/>
      <c r="I96" s="29"/>
    </row>
    <row r="97" spans="1:9" ht="23.25">
      <c r="A97" s="69"/>
      <c r="B97" s="6"/>
      <c r="C97" s="67" t="s">
        <v>161</v>
      </c>
      <c r="D97" s="70" t="s">
        <v>162</v>
      </c>
      <c r="E97" s="27"/>
      <c r="F97" s="28"/>
      <c r="G97" s="28">
        <v>30000</v>
      </c>
      <c r="H97" s="28"/>
      <c r="I97" s="29">
        <f t="shared" si="2"/>
        <v>30000</v>
      </c>
    </row>
    <row r="98" spans="1:9" ht="23.25">
      <c r="A98" s="69"/>
      <c r="B98" s="6"/>
      <c r="C98" s="67"/>
      <c r="D98" s="70" t="s">
        <v>163</v>
      </c>
      <c r="E98" s="27"/>
      <c r="F98" s="28"/>
      <c r="G98" s="28"/>
      <c r="H98" s="28"/>
      <c r="I98" s="29"/>
    </row>
    <row r="99" spans="1:9" ht="23.25">
      <c r="A99" s="69"/>
      <c r="B99" s="6"/>
      <c r="C99" s="67"/>
      <c r="D99" s="70" t="s">
        <v>164</v>
      </c>
      <c r="E99" s="27"/>
      <c r="F99" s="28"/>
      <c r="G99" s="28"/>
      <c r="H99" s="28"/>
      <c r="I99" s="29"/>
    </row>
    <row r="100" spans="1:9" ht="23.25">
      <c r="A100" s="69"/>
      <c r="B100" s="6"/>
      <c r="C100" s="67" t="s">
        <v>165</v>
      </c>
      <c r="D100" s="70" t="s">
        <v>166</v>
      </c>
      <c r="E100" s="27">
        <v>15000</v>
      </c>
      <c r="F100" s="28"/>
      <c r="G100" s="28"/>
      <c r="H100" s="28"/>
      <c r="I100" s="29">
        <f t="shared" si="2"/>
        <v>15000</v>
      </c>
    </row>
    <row r="101" spans="1:9" ht="23.25">
      <c r="A101" s="69"/>
      <c r="B101" s="6"/>
      <c r="C101" s="67" t="s">
        <v>167</v>
      </c>
      <c r="D101" s="70" t="s">
        <v>168</v>
      </c>
      <c r="E101" s="27">
        <v>8500</v>
      </c>
      <c r="F101" s="28"/>
      <c r="G101" s="28"/>
      <c r="H101" s="28"/>
      <c r="I101" s="29">
        <f t="shared" si="2"/>
        <v>8500</v>
      </c>
    </row>
    <row r="102" spans="1:9" ht="23.25">
      <c r="A102" s="69"/>
      <c r="B102" s="6"/>
      <c r="C102" s="67"/>
      <c r="D102" s="70" t="s">
        <v>169</v>
      </c>
      <c r="E102" s="27"/>
      <c r="F102" s="28"/>
      <c r="G102" s="28"/>
      <c r="H102" s="28"/>
      <c r="I102" s="29"/>
    </row>
    <row r="103" spans="1:9" ht="23.25">
      <c r="A103" s="69"/>
      <c r="B103" s="6"/>
      <c r="C103" s="67" t="s">
        <v>170</v>
      </c>
      <c r="D103" s="70" t="s">
        <v>171</v>
      </c>
      <c r="E103" s="27"/>
      <c r="F103" s="28"/>
      <c r="G103" s="28">
        <v>56000</v>
      </c>
      <c r="H103" s="28"/>
      <c r="I103" s="29">
        <f t="shared" si="2"/>
        <v>56000</v>
      </c>
    </row>
    <row r="104" spans="1:9" ht="24" thickBot="1">
      <c r="A104" s="71"/>
      <c r="B104" s="32"/>
      <c r="C104" s="72"/>
      <c r="D104" s="73" t="s">
        <v>172</v>
      </c>
      <c r="E104" s="34"/>
      <c r="F104" s="35"/>
      <c r="G104" s="35"/>
      <c r="H104" s="35"/>
      <c r="I104" s="36"/>
    </row>
    <row r="105" spans="1:9" ht="24" thickTop="1">
      <c r="A105" s="69"/>
      <c r="B105" s="6"/>
      <c r="C105" s="67" t="s">
        <v>173</v>
      </c>
      <c r="D105" s="70" t="s">
        <v>171</v>
      </c>
      <c r="E105" s="27"/>
      <c r="F105" s="28"/>
      <c r="G105" s="28">
        <v>56000</v>
      </c>
      <c r="H105" s="28"/>
      <c r="I105" s="29">
        <f t="shared" si="2"/>
        <v>56000</v>
      </c>
    </row>
    <row r="106" spans="1:9" ht="23.25">
      <c r="A106" s="69"/>
      <c r="B106" s="6"/>
      <c r="C106" s="67"/>
      <c r="D106" s="70" t="s">
        <v>174</v>
      </c>
      <c r="E106" s="27"/>
      <c r="F106" s="28"/>
      <c r="G106" s="28"/>
      <c r="H106" s="28"/>
      <c r="I106" s="29"/>
    </row>
    <row r="107" spans="1:9" ht="23.25">
      <c r="A107" s="69"/>
      <c r="B107" s="6"/>
      <c r="C107" s="67" t="s">
        <v>175</v>
      </c>
      <c r="D107" s="70" t="s">
        <v>176</v>
      </c>
      <c r="E107" s="27"/>
      <c r="F107" s="28"/>
      <c r="G107" s="28">
        <v>30000</v>
      </c>
      <c r="H107" s="28"/>
      <c r="I107" s="29">
        <f>SUM(E107:H107)</f>
        <v>30000</v>
      </c>
    </row>
    <row r="108" spans="1:9" ht="23.25">
      <c r="A108" s="69"/>
      <c r="B108" s="6"/>
      <c r="C108" s="67"/>
      <c r="D108" s="70" t="s">
        <v>177</v>
      </c>
      <c r="E108" s="27"/>
      <c r="F108" s="28"/>
      <c r="G108" s="28"/>
      <c r="H108" s="28"/>
      <c r="I108" s="29"/>
    </row>
    <row r="109" spans="1:9" ht="23.25">
      <c r="A109" s="69"/>
      <c r="B109" s="6"/>
      <c r="C109" s="67" t="s">
        <v>178</v>
      </c>
      <c r="D109" s="74" t="s">
        <v>179</v>
      </c>
      <c r="E109" s="27"/>
      <c r="F109" s="28"/>
      <c r="G109" s="28">
        <v>300000</v>
      </c>
      <c r="H109" s="28"/>
      <c r="I109" s="29">
        <f t="shared" si="2"/>
        <v>300000</v>
      </c>
    </row>
    <row r="110" spans="1:9" ht="23.25">
      <c r="A110" s="75"/>
      <c r="B110" s="76"/>
      <c r="C110" s="67" t="s">
        <v>180</v>
      </c>
      <c r="D110" s="77" t="s">
        <v>181</v>
      </c>
      <c r="E110" s="27"/>
      <c r="F110" s="28"/>
      <c r="G110" s="28">
        <v>200000</v>
      </c>
      <c r="H110" s="28"/>
      <c r="I110" s="29">
        <f t="shared" si="2"/>
        <v>200000</v>
      </c>
    </row>
    <row r="111" spans="1:9" ht="23.25">
      <c r="A111" s="78" t="s">
        <v>182</v>
      </c>
      <c r="B111" s="79"/>
      <c r="C111" s="79"/>
      <c r="D111" s="80"/>
      <c r="E111" s="81">
        <v>2180000</v>
      </c>
      <c r="F111" s="82">
        <v>600000</v>
      </c>
      <c r="G111" s="82">
        <v>500000</v>
      </c>
      <c r="H111" s="82"/>
      <c r="I111" s="82">
        <f t="shared" si="2"/>
        <v>3280000</v>
      </c>
    </row>
    <row r="112" spans="1:9" ht="24" thickBot="1">
      <c r="A112" s="83" t="s">
        <v>183</v>
      </c>
      <c r="B112" s="84"/>
      <c r="C112" s="84"/>
      <c r="D112" s="85"/>
      <c r="E112" s="86"/>
      <c r="F112" s="48">
        <v>742550</v>
      </c>
      <c r="G112" s="48"/>
      <c r="H112" s="48"/>
      <c r="I112" s="29">
        <f t="shared" si="2"/>
        <v>742550</v>
      </c>
    </row>
    <row r="113" spans="1:9" ht="24.75" thickBot="1" thickTop="1">
      <c r="A113" s="14" t="s">
        <v>184</v>
      </c>
      <c r="B113" s="15"/>
      <c r="C113" s="15"/>
      <c r="D113" s="16"/>
      <c r="E113" s="17">
        <f>SUM(E114)</f>
        <v>5348000</v>
      </c>
      <c r="F113" s="18">
        <f>SUM(F114)</f>
        <v>902050</v>
      </c>
      <c r="G113" s="18"/>
      <c r="H113" s="18"/>
      <c r="I113" s="18">
        <f t="shared" si="2"/>
        <v>6250050</v>
      </c>
    </row>
    <row r="114" spans="1:9" ht="24.75" thickBot="1" thickTop="1">
      <c r="A114" s="87" t="s">
        <v>185</v>
      </c>
      <c r="B114" s="4"/>
      <c r="C114" s="4"/>
      <c r="D114" s="26"/>
      <c r="E114" s="27">
        <v>5348000</v>
      </c>
      <c r="F114" s="28">
        <v>902050</v>
      </c>
      <c r="G114" s="28"/>
      <c r="H114" s="28"/>
      <c r="I114" s="29">
        <f t="shared" si="2"/>
        <v>6250050</v>
      </c>
    </row>
    <row r="115" spans="1:9" ht="24.75" thickBot="1" thickTop="1">
      <c r="A115" s="14" t="s">
        <v>186</v>
      </c>
      <c r="B115" s="15"/>
      <c r="C115" s="15"/>
      <c r="D115" s="16"/>
      <c r="E115" s="17"/>
      <c r="F115" s="18"/>
      <c r="G115" s="18">
        <f>SUM(G116)</f>
        <v>150000</v>
      </c>
      <c r="H115" s="18"/>
      <c r="I115" s="18">
        <f t="shared" si="2"/>
        <v>150000</v>
      </c>
    </row>
    <row r="116" spans="1:9" ht="24" thickTop="1">
      <c r="A116" s="88" t="s">
        <v>187</v>
      </c>
      <c r="B116" s="20"/>
      <c r="C116" s="20"/>
      <c r="D116" s="21"/>
      <c r="E116" s="22"/>
      <c r="F116" s="23"/>
      <c r="G116" s="23">
        <v>150000</v>
      </c>
      <c r="H116" s="23"/>
      <c r="I116" s="24">
        <f t="shared" si="2"/>
        <v>150000</v>
      </c>
    </row>
    <row r="117" spans="1:9" ht="24" thickBot="1">
      <c r="A117" s="89"/>
      <c r="B117" s="64"/>
      <c r="C117" s="64"/>
      <c r="D117" s="33"/>
      <c r="E117" s="34"/>
      <c r="F117" s="35"/>
      <c r="G117" s="35"/>
      <c r="H117" s="35"/>
      <c r="I117" s="36"/>
    </row>
    <row r="118" spans="1:9" ht="24.75" thickBot="1" thickTop="1">
      <c r="A118" s="90" t="s">
        <v>188</v>
      </c>
      <c r="B118" s="91"/>
      <c r="C118" s="91"/>
      <c r="D118" s="92"/>
      <c r="E118" s="93">
        <f>SUM(E115,E113,E16,E9)</f>
        <v>60817180</v>
      </c>
      <c r="F118" s="94">
        <f>SUM(F115,F113,F16)</f>
        <v>3332050</v>
      </c>
      <c r="G118" s="94">
        <f>SUM(G115,G113,G16,G9)</f>
        <v>7706400</v>
      </c>
      <c r="H118" s="94"/>
      <c r="I118" s="94">
        <f>SUM(E118:H118)</f>
        <v>71855630</v>
      </c>
    </row>
    <row r="119" ht="13.5" thickTop="1"/>
  </sheetData>
  <mergeCells count="6">
    <mergeCell ref="A118:D118"/>
    <mergeCell ref="A1:I1"/>
    <mergeCell ref="A2:I2"/>
    <mergeCell ref="A3:I3"/>
    <mergeCell ref="A7:D8"/>
    <mergeCell ref="E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6" sqref="I6"/>
    </sheetView>
  </sheetViews>
  <sheetFormatPr defaultColWidth="9.140625" defaultRowHeight="12.75"/>
  <cols>
    <col min="1" max="1" width="20.421875" style="0" customWidth="1"/>
    <col min="2" max="2" width="11.57421875" style="0" hidden="1" customWidth="1"/>
    <col min="3" max="3" width="14.7109375" style="0" customWidth="1"/>
    <col min="4" max="4" width="12.57421875" style="0" customWidth="1"/>
    <col min="5" max="5" width="11.8515625" style="0" customWidth="1"/>
    <col min="6" max="6" width="13.28125" style="0" customWidth="1"/>
    <col min="7" max="7" width="11.00390625" style="0" customWidth="1"/>
  </cols>
  <sheetData>
    <row r="1" spans="1:7" ht="30.75">
      <c r="A1" s="95" t="s">
        <v>0</v>
      </c>
      <c r="B1" s="95"/>
      <c r="C1" s="95"/>
      <c r="D1" s="95"/>
      <c r="E1" s="95"/>
      <c r="F1" s="95"/>
      <c r="G1" s="95"/>
    </row>
    <row r="2" spans="1:7" ht="30.75">
      <c r="A2" s="95" t="s">
        <v>1</v>
      </c>
      <c r="B2" s="95"/>
      <c r="C2" s="95"/>
      <c r="D2" s="95"/>
      <c r="E2" s="95"/>
      <c r="F2" s="95"/>
      <c r="G2" s="95"/>
    </row>
    <row r="3" spans="1:7" ht="27.75">
      <c r="A3" s="96" t="s">
        <v>2</v>
      </c>
      <c r="B3" s="96"/>
      <c r="C3" s="96"/>
      <c r="D3" s="96"/>
      <c r="E3" s="96"/>
      <c r="F3" s="96"/>
      <c r="G3" s="96"/>
    </row>
    <row r="4" spans="1:7" ht="24.75" thickBot="1">
      <c r="A4" s="97"/>
      <c r="B4" s="98"/>
      <c r="C4" s="99"/>
      <c r="D4" s="99"/>
      <c r="E4" s="99"/>
      <c r="F4" s="100" t="s">
        <v>189</v>
      </c>
      <c r="G4" s="101"/>
    </row>
    <row r="5" spans="1:7" ht="24.75" thickBot="1" thickTop="1">
      <c r="A5" s="102"/>
      <c r="B5" s="103"/>
      <c r="C5" s="9" t="s">
        <v>7</v>
      </c>
      <c r="D5" s="9"/>
      <c r="E5" s="9"/>
      <c r="F5" s="9"/>
      <c r="G5" s="9"/>
    </row>
    <row r="6" spans="1:7" ht="71.25" thickBot="1" thickTop="1">
      <c r="A6" s="104" t="s">
        <v>6</v>
      </c>
      <c r="B6" s="105"/>
      <c r="C6" s="12" t="s">
        <v>8</v>
      </c>
      <c r="D6" s="13" t="s">
        <v>190</v>
      </c>
      <c r="E6" s="13" t="s">
        <v>10</v>
      </c>
      <c r="F6" s="13" t="s">
        <v>11</v>
      </c>
      <c r="G6" s="13" t="s">
        <v>12</v>
      </c>
    </row>
    <row r="7" spans="1:7" ht="24.75" thickBot="1" thickTop="1">
      <c r="A7" s="106" t="s">
        <v>13</v>
      </c>
      <c r="B7" s="16"/>
      <c r="C7" s="17">
        <f>SUM(C8:C13)</f>
        <v>15670800</v>
      </c>
      <c r="D7" s="18"/>
      <c r="E7" s="18"/>
      <c r="F7" s="18"/>
      <c r="G7" s="18">
        <f>SUM(C7:F7)</f>
        <v>15670800</v>
      </c>
    </row>
    <row r="8" spans="1:7" ht="24.75" thickBot="1" thickTop="1">
      <c r="A8" s="106" t="s">
        <v>20</v>
      </c>
      <c r="B8" s="16"/>
      <c r="C8" s="17">
        <v>10322800</v>
      </c>
      <c r="D8" s="18">
        <v>2430000</v>
      </c>
      <c r="E8" s="18">
        <v>7556400</v>
      </c>
      <c r="F8" s="18"/>
      <c r="G8" s="18">
        <v>20309200</v>
      </c>
    </row>
    <row r="9" spans="1:7" ht="24.75" thickBot="1" thickTop="1">
      <c r="A9" s="106" t="s">
        <v>184</v>
      </c>
      <c r="B9" s="16"/>
      <c r="C9" s="17">
        <v>5348000</v>
      </c>
      <c r="D9" s="18">
        <v>902050</v>
      </c>
      <c r="E9" s="18"/>
      <c r="F9" s="18"/>
      <c r="G9" s="18">
        <v>6250050</v>
      </c>
    </row>
    <row r="10" spans="1:7" ht="24.75" thickBot="1" thickTop="1">
      <c r="A10" s="106" t="s">
        <v>186</v>
      </c>
      <c r="B10" s="16"/>
      <c r="C10" s="17"/>
      <c r="D10" s="18"/>
      <c r="E10" s="18">
        <v>150000</v>
      </c>
      <c r="F10" s="18"/>
      <c r="G10" s="18">
        <v>150000</v>
      </c>
    </row>
    <row r="11" ht="13.5" thickTop="1"/>
  </sheetData>
  <mergeCells count="4">
    <mergeCell ref="A1:G1"/>
    <mergeCell ref="A2:G2"/>
    <mergeCell ref="A3:G3"/>
    <mergeCell ref="C5:G5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2010-12-27T07:59:42Z</cp:lastPrinted>
  <dcterms:created xsi:type="dcterms:W3CDTF">2010-12-27T04:49:40Z</dcterms:created>
  <dcterms:modified xsi:type="dcterms:W3CDTF">2010-12-27T08:22:20Z</dcterms:modified>
  <cp:category/>
  <cp:version/>
  <cp:contentType/>
  <cp:contentStatus/>
</cp:coreProperties>
</file>